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<sst xmlns="http://schemas.openxmlformats.org/spreadsheetml/2006/main" count="104" uniqueCount="91">
  <si>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KWh/Luna</t>
  </si>
  <si>
    <t>Putere</t>
  </si>
  <si>
    <t>Ore/zi</t>
  </si>
  <si>
    <t>KWH/zi</t>
  </si>
  <si>
    <t>Mixer</t>
  </si>
  <si>
    <t>Fier de calcat</t>
  </si>
  <si>
    <t>Cuptor cu microunde</t>
  </si>
  <si>
    <t>Altele</t>
  </si>
  <si>
    <t>Combina frigorifica clasa B</t>
  </si>
  <si>
    <t xml:space="preserve">Frigider mic clasa B </t>
  </si>
  <si>
    <t xml:space="preserve">Frigider mediu clasa B  </t>
  </si>
  <si>
    <t>Frigider mare clasa B</t>
  </si>
  <si>
    <t>Frigider side by side</t>
  </si>
  <si>
    <t>Masina de spalat rufe</t>
  </si>
  <si>
    <t>Masina de spalat vase clasa A</t>
  </si>
  <si>
    <t>Masina de spalat vase clasa B</t>
  </si>
  <si>
    <t>Hota</t>
  </si>
  <si>
    <t>Cuptor electric grill</t>
  </si>
  <si>
    <t>Uscator par</t>
  </si>
  <si>
    <t>Aspirator</t>
  </si>
  <si>
    <t>Storcator fruncte</t>
  </si>
  <si>
    <t>Robot bucatarie</t>
  </si>
  <si>
    <t>Friteuza</t>
  </si>
  <si>
    <t>Prajitor paine</t>
  </si>
  <si>
    <t>Masina de tocat</t>
  </si>
  <si>
    <t>Prajitor sandwich</t>
  </si>
  <si>
    <t>Rasnita</t>
  </si>
  <si>
    <t>Steamer</t>
  </si>
  <si>
    <t>Blender</t>
  </si>
  <si>
    <t>Filtru cafea</t>
  </si>
  <si>
    <t>Aparat expresso</t>
  </si>
  <si>
    <t>TV CRT 37</t>
  </si>
  <si>
    <t>TV CRT 54</t>
  </si>
  <si>
    <t>TV plasma</t>
  </si>
  <si>
    <t>TV LCD</t>
  </si>
  <si>
    <t>DVD player</t>
  </si>
  <si>
    <t>Home cinema</t>
  </si>
  <si>
    <t>Aer conditionat 9000 BTU clasa C</t>
  </si>
  <si>
    <t>Aer conditionat 9000 BTU clasa A</t>
  </si>
  <si>
    <t>Aer conditionat 12000 BTU clasa C</t>
  </si>
  <si>
    <t>Aer conditionat 12000 BTU clasa A</t>
  </si>
  <si>
    <t>Boiler electric 100 L</t>
  </si>
  <si>
    <t>Calorifer ulei</t>
  </si>
  <si>
    <t>Calculator desktop si monitor</t>
  </si>
  <si>
    <t>Imprimanta inkjet</t>
  </si>
  <si>
    <t>Imprimanta laser color</t>
  </si>
  <si>
    <t>Laptop</t>
  </si>
  <si>
    <t xml:space="preserve">Frigider mic clasa A </t>
  </si>
  <si>
    <t>Frigider mediu clasa A</t>
  </si>
  <si>
    <t xml:space="preserve">Frigider mare clasa A </t>
  </si>
  <si>
    <t>Combina frigorifica clasa A</t>
  </si>
  <si>
    <t>Consumatori</t>
  </si>
  <si>
    <t>Bec incandescent 25</t>
  </si>
  <si>
    <t>Bec incandescent 40</t>
  </si>
  <si>
    <t>Bec incandescent 60</t>
  </si>
  <si>
    <t>Bec incandescent 75</t>
  </si>
  <si>
    <t>Bec incandescent 90</t>
  </si>
  <si>
    <t>Bec incandescent 100</t>
  </si>
  <si>
    <t>Bec incandescent 125</t>
  </si>
  <si>
    <t>Bec incandescent 150</t>
  </si>
  <si>
    <t>Bec incandescent 200</t>
  </si>
  <si>
    <t>Bec economic 11</t>
  </si>
  <si>
    <t>Bec economic 13</t>
  </si>
  <si>
    <t>Bec economic 15</t>
  </si>
  <si>
    <t>Bec economic 23</t>
  </si>
  <si>
    <t>Bec economic 36</t>
  </si>
  <si>
    <t>Bec economic 9</t>
  </si>
  <si>
    <t>Tub fluorescent Neon 18</t>
  </si>
  <si>
    <t>Tub fluorescent Neon 22</t>
  </si>
  <si>
    <t>Tub fluorescent Neon 36</t>
  </si>
  <si>
    <t>Tub fluorescent Neon 40</t>
  </si>
  <si>
    <t>Bec halogen spot 20</t>
  </si>
  <si>
    <t>Bec halogen spot 35</t>
  </si>
  <si>
    <t>Nume si prenume</t>
  </si>
  <si>
    <t>Denumire companie</t>
  </si>
  <si>
    <t>Nr. Telefon</t>
  </si>
  <si>
    <t>Email</t>
  </si>
  <si>
    <t>Data</t>
  </si>
  <si>
    <t>Procent consum din consumul total</t>
  </si>
  <si>
    <t>Cant (Buc)</t>
  </si>
  <si>
    <t>Locatia este sau va fi conectata la sistemul national de energie electrica?</t>
  </si>
  <si>
    <t xml:space="preserve">Localitatea in care se doreste instalarea sistemului: </t>
  </si>
  <si>
    <t xml:space="preserve">TOTAL </t>
  </si>
  <si>
    <t>OBSERVATII</t>
  </si>
  <si>
    <t>Va rugam sa nu supraestimati cunsumul de energie electrica deoarece veti avea nevoie de un sistem foarte mare si costisitor.</t>
  </si>
  <si>
    <t xml:space="preserve">O casa medie, conectata la retea, cu 4 locuitori are un consum lunar de aproximativ 150KWh. </t>
  </si>
  <si>
    <t>Putere instantanee maxima consumata</t>
  </si>
  <si>
    <t>Sistemele pe baza de energie electrica  din surse regenerabile nu se preteaza pentru incalzirea pe timp de iarna a locuintei, deoarece este nevoie de o cantitate foarte mare de energie electrica.</t>
  </si>
  <si>
    <t>Dinastia Grup</t>
  </si>
  <si>
    <t>Aleea Nuferilor bl7 sc5 ap7 Resita Caras-Severin</t>
  </si>
  <si>
    <t>Tel:0766749003; E-mail: Dinastia.grup@gmail.com, Web: www.dinastiagrup.freewb.ro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</si>
</sst>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W&quot;"/>
    <numFmt numFmtId="173" formatCode="0.0\ &quot;h&quot;"/>
    <numFmt numFmtId="174" formatCode="0.0\ &quot;KWh&quot;"/>
    <numFmt numFmtId="175" formatCode="0.00\ &quot;KWh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\ &quot;KW&quot;"/>
    <numFmt numFmtId="182" formatCode="0.0\ &quot;KWh/zi&quot;"/>
    <numFmt numFmtId="183" formatCode="0.0\ &quot;KWh/luna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4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4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6" fillId="33" borderId="10" xfId="0" applyFont="1" applyFill="1" applyBorder="1" applyAlignment="1" applyProtection="1">
      <alignment horizontal="center"/>
      <protection locked="0"/>
    </xf>
    <xf numFmtId="0" fontId="46" fillId="0" borderId="11" xfId="0" applyFont="1" applyFill="1" applyBorder="1" applyAlignment="1" applyProtection="1">
      <alignment horizontal="center"/>
      <protection locked="0"/>
    </xf>
    <xf numFmtId="0" fontId="46" fillId="0" borderId="12" xfId="0" applyFont="1" applyFill="1" applyBorder="1" applyAlignment="1" applyProtection="1">
      <alignment horizontal="center"/>
      <protection locked="0"/>
    </xf>
    <xf numFmtId="0" fontId="46" fillId="33" borderId="13" xfId="0" applyFont="1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 horizontal="center"/>
      <protection locked="0"/>
    </xf>
    <xf numFmtId="173" fontId="46" fillId="33" borderId="10" xfId="0" applyNumberFormat="1" applyFont="1" applyFill="1" applyBorder="1" applyAlignment="1" applyProtection="1">
      <alignment/>
      <protection locked="0"/>
    </xf>
    <xf numFmtId="173" fontId="46" fillId="0" borderId="11" xfId="0" applyNumberFormat="1" applyFont="1" applyFill="1" applyBorder="1" applyAlignment="1" applyProtection="1">
      <alignment/>
      <protection locked="0"/>
    </xf>
    <xf numFmtId="173" fontId="46" fillId="0" borderId="12" xfId="0" applyNumberFormat="1" applyFont="1" applyFill="1" applyBorder="1" applyAlignment="1" applyProtection="1">
      <alignment/>
      <protection locked="0"/>
    </xf>
    <xf numFmtId="173" fontId="46" fillId="33" borderId="13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7" fillId="34" borderId="0" xfId="0" applyFont="1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5" xfId="0" applyFont="1" applyFill="1" applyBorder="1" applyAlignment="1" applyProtection="1">
      <alignment/>
      <protection locked="0"/>
    </xf>
    <xf numFmtId="10" fontId="46" fillId="0" borderId="0" xfId="0" applyNumberFormat="1" applyFont="1" applyAlignment="1" applyProtection="1">
      <alignment/>
      <protection locked="0"/>
    </xf>
    <xf numFmtId="0" fontId="46" fillId="0" borderId="12" xfId="0" applyFont="1" applyFill="1" applyBorder="1" applyAlignment="1" applyProtection="1">
      <alignment/>
      <protection locked="0"/>
    </xf>
    <xf numFmtId="0" fontId="49" fillId="35" borderId="10" xfId="0" applyFont="1" applyFill="1" applyBorder="1" applyAlignment="1" applyProtection="1">
      <alignment wrapText="1"/>
      <protection locked="0"/>
    </xf>
    <xf numFmtId="0" fontId="49" fillId="35" borderId="15" xfId="0" applyFont="1" applyFill="1" applyBorder="1" applyAlignment="1" applyProtection="1">
      <alignment horizontal="center" wrapText="1"/>
      <protection locked="0"/>
    </xf>
    <xf numFmtId="0" fontId="49" fillId="35" borderId="10" xfId="0" applyFont="1" applyFill="1" applyBorder="1" applyAlignment="1" applyProtection="1">
      <alignment horizontal="center" wrapText="1"/>
      <protection locked="0"/>
    </xf>
    <xf numFmtId="10" fontId="49" fillId="35" borderId="10" xfId="0" applyNumberFormat="1" applyFont="1" applyFill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 locked="0"/>
    </xf>
    <xf numFmtId="172" fontId="46" fillId="36" borderId="10" xfId="0" applyNumberFormat="1" applyFont="1" applyFill="1" applyBorder="1" applyAlignment="1" applyProtection="1">
      <alignment/>
      <protection locked="0"/>
    </xf>
    <xf numFmtId="174" fontId="46" fillId="37" borderId="10" xfId="0" applyNumberFormat="1" applyFont="1" applyFill="1" applyBorder="1" applyAlignment="1" applyProtection="1">
      <alignment horizontal="center"/>
      <protection/>
    </xf>
    <xf numFmtId="174" fontId="46" fillId="37" borderId="10" xfId="0" applyNumberFormat="1" applyFont="1" applyFill="1" applyBorder="1" applyAlignment="1" applyProtection="1">
      <alignment/>
      <protection/>
    </xf>
    <xf numFmtId="10" fontId="46" fillId="35" borderId="10" xfId="0" applyNumberFormat="1" applyFont="1" applyFill="1" applyBorder="1" applyAlignment="1" applyProtection="1">
      <alignment/>
      <protection/>
    </xf>
    <xf numFmtId="172" fontId="46" fillId="0" borderId="11" xfId="0" applyNumberFormat="1" applyFont="1" applyFill="1" applyBorder="1" applyAlignment="1" applyProtection="1">
      <alignment/>
      <protection locked="0"/>
    </xf>
    <xf numFmtId="174" fontId="46" fillId="0" borderId="11" xfId="0" applyNumberFormat="1" applyFont="1" applyFill="1" applyBorder="1" applyAlignment="1" applyProtection="1">
      <alignment horizontal="center"/>
      <protection/>
    </xf>
    <xf numFmtId="174" fontId="46" fillId="0" borderId="11" xfId="0" applyNumberFormat="1" applyFont="1" applyFill="1" applyBorder="1" applyAlignment="1" applyProtection="1">
      <alignment/>
      <protection/>
    </xf>
    <xf numFmtId="174" fontId="46" fillId="0" borderId="12" xfId="0" applyNumberFormat="1" applyFont="1" applyFill="1" applyBorder="1" applyAlignment="1" applyProtection="1">
      <alignment horizontal="center"/>
      <protection/>
    </xf>
    <xf numFmtId="174" fontId="46" fillId="0" borderId="12" xfId="0" applyNumberFormat="1" applyFont="1" applyFill="1" applyBorder="1" applyAlignment="1" applyProtection="1">
      <alignment/>
      <protection/>
    </xf>
    <xf numFmtId="172" fontId="46" fillId="0" borderId="12" xfId="0" applyNumberFormat="1" applyFont="1" applyFill="1" applyBorder="1" applyAlignment="1" applyProtection="1">
      <alignment/>
      <protection locked="0"/>
    </xf>
    <xf numFmtId="172" fontId="46" fillId="36" borderId="13" xfId="0" applyNumberFormat="1" applyFont="1" applyFill="1" applyBorder="1" applyAlignment="1" applyProtection="1">
      <alignment/>
      <protection locked="0"/>
    </xf>
    <xf numFmtId="174" fontId="46" fillId="37" borderId="13" xfId="0" applyNumberFormat="1" applyFont="1" applyFill="1" applyBorder="1" applyAlignment="1" applyProtection="1">
      <alignment horizontal="center"/>
      <protection/>
    </xf>
    <xf numFmtId="174" fontId="46" fillId="37" borderId="13" xfId="0" applyNumberFormat="1" applyFont="1" applyFill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/>
      <protection/>
    </xf>
    <xf numFmtId="0" fontId="46" fillId="0" borderId="14" xfId="0" applyFont="1" applyBorder="1" applyAlignment="1" applyProtection="1">
      <alignment/>
      <protection locked="0"/>
    </xf>
    <xf numFmtId="174" fontId="46" fillId="37" borderId="14" xfId="0" applyNumberFormat="1" applyFont="1" applyFill="1" applyBorder="1" applyAlignment="1" applyProtection="1">
      <alignment horizontal="center"/>
      <protection/>
    </xf>
    <xf numFmtId="174" fontId="46" fillId="37" borderId="14" xfId="0" applyNumberFormat="1" applyFont="1" applyFill="1" applyBorder="1" applyAlignment="1" applyProtection="1">
      <alignment/>
      <protection/>
    </xf>
    <xf numFmtId="0" fontId="46" fillId="35" borderId="15" xfId="0" applyFont="1" applyFill="1" applyBorder="1" applyAlignment="1" applyProtection="1">
      <alignment/>
      <protection locked="0"/>
    </xf>
    <xf numFmtId="0" fontId="50" fillId="35" borderId="16" xfId="0" applyFont="1" applyFill="1" applyBorder="1" applyAlignment="1" applyProtection="1">
      <alignment/>
      <protection locked="0"/>
    </xf>
    <xf numFmtId="0" fontId="46" fillId="35" borderId="17" xfId="0" applyFont="1" applyFill="1" applyBorder="1" applyAlignment="1" applyProtection="1">
      <alignment/>
      <protection locked="0"/>
    </xf>
    <xf numFmtId="182" fontId="51" fillId="35" borderId="17" xfId="0" applyNumberFormat="1" applyFont="1" applyFill="1" applyBorder="1" applyAlignment="1" applyProtection="1">
      <alignment/>
      <protection locked="0"/>
    </xf>
    <xf numFmtId="174" fontId="51" fillId="35" borderId="17" xfId="0" applyNumberFormat="1" applyFont="1" applyFill="1" applyBorder="1" applyAlignment="1" applyProtection="1">
      <alignment/>
      <protection locked="0"/>
    </xf>
    <xf numFmtId="181" fontId="51" fillId="35" borderId="18" xfId="0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46" fillId="33" borderId="15" xfId="0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 applyProtection="1">
      <alignment horizontal="right"/>
      <protection locked="0"/>
    </xf>
    <xf numFmtId="0" fontId="46" fillId="0" borderId="19" xfId="0" applyFont="1" applyBorder="1" applyAlignment="1" applyProtection="1">
      <alignment horizontal="right"/>
      <protection locked="0"/>
    </xf>
    <xf numFmtId="0" fontId="46" fillId="33" borderId="12" xfId="0" applyFont="1" applyFill="1" applyBorder="1" applyAlignment="1" applyProtection="1">
      <alignment horizontal="right"/>
      <protection locked="0"/>
    </xf>
    <xf numFmtId="0" fontId="46" fillId="33" borderId="19" xfId="0" applyFont="1" applyFill="1" applyBorder="1" applyAlignment="1" applyProtection="1">
      <alignment horizontal="right"/>
      <protection locked="0"/>
    </xf>
    <xf numFmtId="182" fontId="46" fillId="36" borderId="14" xfId="0" applyNumberFormat="1" applyFont="1" applyFill="1" applyBorder="1" applyAlignment="1" applyProtection="1">
      <alignment horizontal="center"/>
      <protection locked="0"/>
    </xf>
    <xf numFmtId="182" fontId="46" fillId="36" borderId="10" xfId="0" applyNumberFormat="1" applyFont="1" applyFill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left" vertical="top" wrapText="1"/>
      <protection locked="0"/>
    </xf>
    <xf numFmtId="0" fontId="52" fillId="0" borderId="21" xfId="0" applyFont="1" applyBorder="1" applyAlignment="1" applyProtection="1">
      <alignment horizontal="left" vertical="top" wrapText="1"/>
      <protection locked="0"/>
    </xf>
    <xf numFmtId="0" fontId="52" fillId="0" borderId="22" xfId="0" applyFont="1" applyBorder="1" applyAlignment="1" applyProtection="1">
      <alignment horizontal="left" vertical="top" wrapText="1"/>
      <protection locked="0"/>
    </xf>
    <xf numFmtId="0" fontId="52" fillId="0" borderId="23" xfId="0" applyFont="1" applyBorder="1" applyAlignment="1" applyProtection="1">
      <alignment wrapText="1"/>
      <protection locked="0"/>
    </xf>
    <xf numFmtId="0" fontId="52" fillId="0" borderId="0" xfId="0" applyFont="1" applyBorder="1" applyAlignment="1" applyProtection="1">
      <alignment wrapText="1"/>
      <protection locked="0"/>
    </xf>
    <xf numFmtId="10" fontId="52" fillId="0" borderId="24" xfId="0" applyNumberFormat="1" applyFont="1" applyBorder="1" applyAlignment="1" applyProtection="1">
      <alignment wrapText="1"/>
      <protection locked="0"/>
    </xf>
    <xf numFmtId="0" fontId="52" fillId="0" borderId="25" xfId="0" applyFont="1" applyBorder="1" applyAlignment="1" applyProtection="1">
      <alignment wrapText="1"/>
      <protection locked="0"/>
    </xf>
    <xf numFmtId="0" fontId="52" fillId="0" borderId="26" xfId="0" applyFont="1" applyBorder="1" applyAlignment="1" applyProtection="1">
      <alignment wrapText="1"/>
      <protection locked="0"/>
    </xf>
    <xf numFmtId="10" fontId="52" fillId="0" borderId="27" xfId="0" applyNumberFormat="1" applyFont="1" applyBorder="1" applyAlignment="1" applyProtection="1">
      <alignment wrapText="1"/>
      <protection locked="0"/>
    </xf>
    <xf numFmtId="0" fontId="52" fillId="0" borderId="20" xfId="0" applyFont="1" applyBorder="1" applyAlignment="1" applyProtection="1">
      <alignment wrapText="1"/>
      <protection locked="0"/>
    </xf>
    <xf numFmtId="0" fontId="52" fillId="0" borderId="21" xfId="0" applyFont="1" applyBorder="1" applyAlignment="1" applyProtection="1">
      <alignment wrapText="1"/>
      <protection locked="0"/>
    </xf>
    <xf numFmtId="0" fontId="52" fillId="0" borderId="22" xfId="0" applyFont="1" applyBorder="1" applyAlignment="1" applyProtection="1">
      <alignment wrapText="1"/>
      <protection locked="0"/>
    </xf>
    <xf numFmtId="0" fontId="52" fillId="0" borderId="24" xfId="0" applyFont="1" applyBorder="1" applyAlignment="1" applyProtection="1">
      <alignment wrapText="1"/>
      <protection locked="0"/>
    </xf>
    <xf numFmtId="0" fontId="52" fillId="0" borderId="27" xfId="0" applyFont="1" applyBorder="1" applyAlignment="1" applyProtection="1">
      <alignment wrapText="1"/>
      <protection locked="0"/>
    </xf>
    <xf numFmtId="183" fontId="51" fillId="35" borderId="16" xfId="0" applyNumberFormat="1" applyFont="1" applyFill="1" applyBorder="1" applyAlignment="1" applyProtection="1">
      <alignment horizontal="right" wrapText="1"/>
      <protection locked="0"/>
    </xf>
    <xf numFmtId="183" fontId="46" fillId="0" borderId="18" xfId="0" applyNumberFormat="1" applyFont="1" applyBorder="1" applyAlignment="1" applyProtection="1">
      <alignment horizontal="right" wrapText="1"/>
      <protection locked="0"/>
    </xf>
    <xf numFmtId="0" fontId="52" fillId="0" borderId="23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52" fillId="0" borderId="24" xfId="0" applyFont="1" applyBorder="1" applyAlignment="1" applyProtection="1">
      <alignment horizontal="left" vertical="top" wrapText="1"/>
      <protection locked="0"/>
    </xf>
    <xf numFmtId="0" fontId="52" fillId="0" borderId="25" xfId="0" applyFont="1" applyBorder="1" applyAlignment="1" applyProtection="1">
      <alignment horizontal="left" vertical="top" wrapText="1"/>
      <protection locked="0"/>
    </xf>
    <xf numFmtId="0" fontId="52" fillId="0" borderId="26" xfId="0" applyFont="1" applyBorder="1" applyAlignment="1" applyProtection="1">
      <alignment horizontal="left" vertical="top" wrapText="1"/>
      <protection locked="0"/>
    </xf>
    <xf numFmtId="0" fontId="52" fillId="0" borderId="27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85725</xdr:colOff>
      <xdr:row>10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4191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104775</xdr:rowOff>
    </xdr:from>
    <xdr:to>
      <xdr:col>8</xdr:col>
      <xdr:colOff>9525</xdr:colOff>
      <xdr:row>135</xdr:row>
      <xdr:rowOff>104775</xdr:rowOff>
    </xdr:to>
    <xdr:sp>
      <xdr:nvSpPr>
        <xdr:cNvPr id="2" name="Line 6"/>
        <xdr:cNvSpPr>
          <a:spLocks/>
        </xdr:cNvSpPr>
      </xdr:nvSpPr>
      <xdr:spPr>
        <a:xfrm>
          <a:off x="0" y="23593425"/>
          <a:ext cx="699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K138"/>
  <sheetViews>
    <sheetView tabSelected="1" zoomScalePageLayoutView="0" workbookViewId="0" topLeftCell="B1">
      <selection activeCell="J12" sqref="J12"/>
    </sheetView>
  </sheetViews>
  <sheetFormatPr defaultColWidth="9.140625" defaultRowHeight="12.75"/>
  <cols>
    <col min="1" max="1" width="0" style="10" hidden="1" customWidth="1"/>
    <col min="2" max="2" width="30.7109375" style="10" customWidth="1"/>
    <col min="3" max="3" width="12.8515625" style="10" customWidth="1"/>
    <col min="4" max="4" width="9.421875" style="10" customWidth="1"/>
    <col min="5" max="5" width="11.8515625" style="10" customWidth="1"/>
    <col min="6" max="6" width="14.28125" style="10" customWidth="1"/>
    <col min="7" max="7" width="13.140625" style="10" customWidth="1"/>
    <col min="8" max="8" width="12.421875" style="20" customWidth="1"/>
    <col min="9" max="10" width="9.140625" style="10" customWidth="1"/>
    <col min="11" max="11" width="0" style="10" hidden="1" customWidth="1"/>
    <col min="12" max="16384" width="9.140625" style="1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spans="2:8" ht="12.75">
      <c r="B12" s="17" t="s">
        <v>73</v>
      </c>
      <c r="C12" s="53"/>
      <c r="D12" s="54"/>
      <c r="E12" s="54"/>
      <c r="F12" s="54"/>
      <c r="G12" s="54"/>
      <c r="H12" s="55"/>
    </row>
    <row r="13" spans="2:8" ht="12.75">
      <c r="B13" s="17" t="s">
        <v>74</v>
      </c>
      <c r="C13" s="53"/>
      <c r="D13" s="54"/>
      <c r="E13" s="54"/>
      <c r="F13" s="54"/>
      <c r="G13" s="54"/>
      <c r="H13" s="55"/>
    </row>
    <row r="14" spans="2:8" ht="12.75">
      <c r="B14" s="17" t="s">
        <v>75</v>
      </c>
      <c r="C14" s="53"/>
      <c r="D14" s="54"/>
      <c r="E14" s="54"/>
      <c r="F14" s="54"/>
      <c r="G14" s="54"/>
      <c r="H14" s="55"/>
    </row>
    <row r="15" spans="2:8" ht="12.75">
      <c r="B15" s="18" t="s">
        <v>76</v>
      </c>
      <c r="C15" s="53"/>
      <c r="D15" s="54"/>
      <c r="E15" s="54"/>
      <c r="F15" s="54"/>
      <c r="G15" s="54"/>
      <c r="H15" s="55"/>
    </row>
    <row r="16" spans="1:8" ht="12.75">
      <c r="A16" s="17"/>
      <c r="B16" s="19" t="s">
        <v>77</v>
      </c>
      <c r="C16" s="53"/>
      <c r="D16" s="54"/>
      <c r="E16" s="54"/>
      <c r="F16" s="54"/>
      <c r="G16" s="54"/>
      <c r="H16" s="55"/>
    </row>
    <row r="18" spans="2:8" ht="12.75">
      <c r="B18" s="17" t="s">
        <v>81</v>
      </c>
      <c r="C18" s="17"/>
      <c r="D18" s="53"/>
      <c r="E18" s="56"/>
      <c r="F18" s="56"/>
      <c r="G18" s="56"/>
      <c r="H18" s="57"/>
    </row>
    <row r="19" spans="2:8" ht="12.75">
      <c r="B19" s="19" t="s">
        <v>80</v>
      </c>
      <c r="C19" s="13"/>
      <c r="D19" s="21"/>
      <c r="E19" s="21"/>
      <c r="F19" s="53"/>
      <c r="G19" s="56"/>
      <c r="H19" s="57"/>
    </row>
    <row r="21" spans="2:8" ht="54" customHeight="1">
      <c r="B21" s="22" t="s">
        <v>51</v>
      </c>
      <c r="C21" s="23" t="s">
        <v>1</v>
      </c>
      <c r="D21" s="23" t="s">
        <v>2</v>
      </c>
      <c r="E21" s="23" t="s">
        <v>79</v>
      </c>
      <c r="F21" s="24" t="s">
        <v>3</v>
      </c>
      <c r="G21" s="24" t="s">
        <v>0</v>
      </c>
      <c r="H21" s="25" t="s">
        <v>78</v>
      </c>
    </row>
    <row r="22" ht="12.75">
      <c r="E22" s="26"/>
    </row>
    <row r="23" spans="2:11" ht="12.75">
      <c r="B23" s="17" t="s">
        <v>52</v>
      </c>
      <c r="C23" s="27">
        <v>25</v>
      </c>
      <c r="D23" s="6"/>
      <c r="E23" s="1"/>
      <c r="F23" s="28">
        <f>C23*D23*E23/1000</f>
        <v>0</v>
      </c>
      <c r="G23" s="29">
        <f aca="true" t="shared" si="0" ref="G23:G43">F23*30</f>
        <v>0</v>
      </c>
      <c r="H23" s="30">
        <f aca="true" t="shared" si="1" ref="H23:H43">IF(F23=0,0,F23/$F$110)</f>
        <v>0</v>
      </c>
      <c r="K23" s="10">
        <f>(C23*E23)/1000</f>
        <v>0</v>
      </c>
    </row>
    <row r="24" spans="2:11" ht="12.75">
      <c r="B24" s="17" t="s">
        <v>53</v>
      </c>
      <c r="C24" s="27">
        <v>40</v>
      </c>
      <c r="D24" s="6"/>
      <c r="E24" s="1"/>
      <c r="F24" s="28">
        <f aca="true" t="shared" si="2" ref="F24:F43">C24*D24*E24/1000</f>
        <v>0</v>
      </c>
      <c r="G24" s="29">
        <f t="shared" si="0"/>
        <v>0</v>
      </c>
      <c r="H24" s="30">
        <f t="shared" si="1"/>
        <v>0</v>
      </c>
      <c r="K24" s="10">
        <f aca="true" t="shared" si="3" ref="K24:K87">(C24*E24)/1000</f>
        <v>0</v>
      </c>
    </row>
    <row r="25" spans="2:11" ht="12.75">
      <c r="B25" s="17" t="s">
        <v>54</v>
      </c>
      <c r="C25" s="27">
        <v>60</v>
      </c>
      <c r="D25" s="6"/>
      <c r="E25" s="1"/>
      <c r="F25" s="28">
        <f t="shared" si="2"/>
        <v>0</v>
      </c>
      <c r="G25" s="29">
        <f t="shared" si="0"/>
        <v>0</v>
      </c>
      <c r="H25" s="30">
        <f t="shared" si="1"/>
        <v>0</v>
      </c>
      <c r="K25" s="10">
        <f t="shared" si="3"/>
        <v>0</v>
      </c>
    </row>
    <row r="26" spans="2:11" ht="12.75">
      <c r="B26" s="17" t="s">
        <v>55</v>
      </c>
      <c r="C26" s="27">
        <v>75</v>
      </c>
      <c r="D26" s="6"/>
      <c r="E26" s="1"/>
      <c r="F26" s="28">
        <f t="shared" si="2"/>
        <v>0</v>
      </c>
      <c r="G26" s="29">
        <f t="shared" si="0"/>
        <v>0</v>
      </c>
      <c r="H26" s="30">
        <f t="shared" si="1"/>
        <v>0</v>
      </c>
      <c r="K26" s="10">
        <f t="shared" si="3"/>
        <v>0</v>
      </c>
    </row>
    <row r="27" spans="2:11" ht="12.75">
      <c r="B27" s="17" t="s">
        <v>56</v>
      </c>
      <c r="C27" s="27">
        <v>90</v>
      </c>
      <c r="D27" s="6"/>
      <c r="E27" s="1"/>
      <c r="F27" s="28">
        <f t="shared" si="2"/>
        <v>0</v>
      </c>
      <c r="G27" s="29">
        <f t="shared" si="0"/>
        <v>0</v>
      </c>
      <c r="H27" s="30">
        <f t="shared" si="1"/>
        <v>0</v>
      </c>
      <c r="K27" s="10">
        <f t="shared" si="3"/>
        <v>0</v>
      </c>
    </row>
    <row r="28" spans="2:11" ht="12.75">
      <c r="B28" s="17" t="s">
        <v>57</v>
      </c>
      <c r="C28" s="27">
        <v>100</v>
      </c>
      <c r="D28" s="6"/>
      <c r="E28" s="1"/>
      <c r="F28" s="28">
        <f t="shared" si="2"/>
        <v>0</v>
      </c>
      <c r="G28" s="29">
        <f t="shared" si="0"/>
        <v>0</v>
      </c>
      <c r="H28" s="30">
        <f t="shared" si="1"/>
        <v>0</v>
      </c>
      <c r="K28" s="10">
        <f t="shared" si="3"/>
        <v>0</v>
      </c>
    </row>
    <row r="29" spans="2:11" ht="12.75">
      <c r="B29" s="17" t="s">
        <v>58</v>
      </c>
      <c r="C29" s="27">
        <v>125</v>
      </c>
      <c r="D29" s="6"/>
      <c r="E29" s="1"/>
      <c r="F29" s="28">
        <f t="shared" si="2"/>
        <v>0</v>
      </c>
      <c r="G29" s="29">
        <f t="shared" si="0"/>
        <v>0</v>
      </c>
      <c r="H29" s="30">
        <f t="shared" si="1"/>
        <v>0</v>
      </c>
      <c r="K29" s="10">
        <f t="shared" si="3"/>
        <v>0</v>
      </c>
    </row>
    <row r="30" spans="2:11" ht="12.75">
      <c r="B30" s="17" t="s">
        <v>59</v>
      </c>
      <c r="C30" s="27">
        <v>150</v>
      </c>
      <c r="D30" s="6"/>
      <c r="E30" s="1"/>
      <c r="F30" s="28">
        <f t="shared" si="2"/>
        <v>0</v>
      </c>
      <c r="G30" s="29">
        <f t="shared" si="0"/>
        <v>0</v>
      </c>
      <c r="H30" s="30">
        <f t="shared" si="1"/>
        <v>0</v>
      </c>
      <c r="K30" s="10">
        <f t="shared" si="3"/>
        <v>0</v>
      </c>
    </row>
    <row r="31" spans="2:11" ht="12.75">
      <c r="B31" s="17" t="s">
        <v>60</v>
      </c>
      <c r="C31" s="27">
        <v>200</v>
      </c>
      <c r="D31" s="6"/>
      <c r="E31" s="1"/>
      <c r="F31" s="28">
        <f t="shared" si="2"/>
        <v>0</v>
      </c>
      <c r="G31" s="29">
        <f t="shared" si="0"/>
        <v>0</v>
      </c>
      <c r="H31" s="30">
        <f t="shared" si="1"/>
        <v>0</v>
      </c>
      <c r="K31" s="10">
        <f t="shared" si="3"/>
        <v>0</v>
      </c>
    </row>
    <row r="32" spans="2:11" ht="12.75">
      <c r="B32" s="17" t="s">
        <v>71</v>
      </c>
      <c r="C32" s="27">
        <v>20</v>
      </c>
      <c r="D32" s="6"/>
      <c r="E32" s="1"/>
      <c r="F32" s="28">
        <f t="shared" si="2"/>
        <v>0</v>
      </c>
      <c r="G32" s="29">
        <f t="shared" si="0"/>
        <v>0</v>
      </c>
      <c r="H32" s="30">
        <f t="shared" si="1"/>
        <v>0</v>
      </c>
      <c r="K32" s="10">
        <f t="shared" si="3"/>
        <v>0</v>
      </c>
    </row>
    <row r="33" spans="2:11" ht="12.75">
      <c r="B33" s="17" t="s">
        <v>72</v>
      </c>
      <c r="C33" s="27">
        <v>35</v>
      </c>
      <c r="D33" s="6"/>
      <c r="E33" s="1"/>
      <c r="F33" s="28">
        <f t="shared" si="2"/>
        <v>0</v>
      </c>
      <c r="G33" s="29">
        <f t="shared" si="0"/>
        <v>0</v>
      </c>
      <c r="H33" s="30">
        <f t="shared" si="1"/>
        <v>0</v>
      </c>
      <c r="K33" s="10">
        <f t="shared" si="3"/>
        <v>0</v>
      </c>
    </row>
    <row r="34" spans="2:11" ht="12.75">
      <c r="B34" s="17" t="s">
        <v>66</v>
      </c>
      <c r="C34" s="27">
        <v>9</v>
      </c>
      <c r="D34" s="6"/>
      <c r="E34" s="1"/>
      <c r="F34" s="28">
        <f t="shared" si="2"/>
        <v>0</v>
      </c>
      <c r="G34" s="29">
        <f t="shared" si="0"/>
        <v>0</v>
      </c>
      <c r="H34" s="30">
        <f t="shared" si="1"/>
        <v>0</v>
      </c>
      <c r="K34" s="10">
        <f t="shared" si="3"/>
        <v>0</v>
      </c>
    </row>
    <row r="35" spans="2:11" ht="12.75">
      <c r="B35" s="17" t="s">
        <v>61</v>
      </c>
      <c r="C35" s="27">
        <v>11</v>
      </c>
      <c r="D35" s="6"/>
      <c r="E35" s="1"/>
      <c r="F35" s="28">
        <f t="shared" si="2"/>
        <v>0</v>
      </c>
      <c r="G35" s="29">
        <f t="shared" si="0"/>
        <v>0</v>
      </c>
      <c r="H35" s="30">
        <f t="shared" si="1"/>
        <v>0</v>
      </c>
      <c r="K35" s="10">
        <f t="shared" si="3"/>
        <v>0</v>
      </c>
    </row>
    <row r="36" spans="2:11" ht="12.75">
      <c r="B36" s="17" t="s">
        <v>62</v>
      </c>
      <c r="C36" s="27">
        <v>13</v>
      </c>
      <c r="D36" s="6"/>
      <c r="E36" s="1"/>
      <c r="F36" s="28">
        <f t="shared" si="2"/>
        <v>0</v>
      </c>
      <c r="G36" s="29">
        <f t="shared" si="0"/>
        <v>0</v>
      </c>
      <c r="H36" s="30">
        <f t="shared" si="1"/>
        <v>0</v>
      </c>
      <c r="K36" s="10">
        <f t="shared" si="3"/>
        <v>0</v>
      </c>
    </row>
    <row r="37" spans="2:11" ht="12.75">
      <c r="B37" s="17" t="s">
        <v>63</v>
      </c>
      <c r="C37" s="27">
        <v>15</v>
      </c>
      <c r="D37" s="6"/>
      <c r="E37" s="1"/>
      <c r="F37" s="28">
        <f t="shared" si="2"/>
        <v>0</v>
      </c>
      <c r="G37" s="29">
        <f t="shared" si="0"/>
        <v>0</v>
      </c>
      <c r="H37" s="30">
        <f t="shared" si="1"/>
        <v>0</v>
      </c>
      <c r="K37" s="10">
        <f t="shared" si="3"/>
        <v>0</v>
      </c>
    </row>
    <row r="38" spans="2:11" ht="12.75">
      <c r="B38" s="17" t="s">
        <v>64</v>
      </c>
      <c r="C38" s="27">
        <v>23</v>
      </c>
      <c r="D38" s="6"/>
      <c r="E38" s="1"/>
      <c r="F38" s="28">
        <f t="shared" si="2"/>
        <v>0</v>
      </c>
      <c r="G38" s="29">
        <f t="shared" si="0"/>
        <v>0</v>
      </c>
      <c r="H38" s="30">
        <f t="shared" si="1"/>
        <v>0</v>
      </c>
      <c r="K38" s="10">
        <f t="shared" si="3"/>
        <v>0</v>
      </c>
    </row>
    <row r="39" spans="2:11" ht="12.75">
      <c r="B39" s="17" t="s">
        <v>65</v>
      </c>
      <c r="C39" s="27">
        <v>36</v>
      </c>
      <c r="D39" s="6"/>
      <c r="E39" s="1"/>
      <c r="F39" s="28">
        <f t="shared" si="2"/>
        <v>0</v>
      </c>
      <c r="G39" s="29">
        <f t="shared" si="0"/>
        <v>0</v>
      </c>
      <c r="H39" s="30">
        <f t="shared" si="1"/>
        <v>0</v>
      </c>
      <c r="K39" s="10">
        <f t="shared" si="3"/>
        <v>0</v>
      </c>
    </row>
    <row r="40" spans="2:11" ht="12.75">
      <c r="B40" s="17" t="s">
        <v>67</v>
      </c>
      <c r="C40" s="27">
        <v>18</v>
      </c>
      <c r="D40" s="6"/>
      <c r="E40" s="1"/>
      <c r="F40" s="28">
        <f t="shared" si="2"/>
        <v>0</v>
      </c>
      <c r="G40" s="29">
        <f t="shared" si="0"/>
        <v>0</v>
      </c>
      <c r="H40" s="30">
        <f t="shared" si="1"/>
        <v>0</v>
      </c>
      <c r="K40" s="10">
        <f t="shared" si="3"/>
        <v>0</v>
      </c>
    </row>
    <row r="41" spans="2:11" ht="12.75">
      <c r="B41" s="17" t="s">
        <v>68</v>
      </c>
      <c r="C41" s="27">
        <v>22</v>
      </c>
      <c r="D41" s="6"/>
      <c r="E41" s="1"/>
      <c r="F41" s="28">
        <f t="shared" si="2"/>
        <v>0</v>
      </c>
      <c r="G41" s="29">
        <f t="shared" si="0"/>
        <v>0</v>
      </c>
      <c r="H41" s="30">
        <f t="shared" si="1"/>
        <v>0</v>
      </c>
      <c r="K41" s="10">
        <f t="shared" si="3"/>
        <v>0</v>
      </c>
    </row>
    <row r="42" spans="2:11" ht="12.75">
      <c r="B42" s="17" t="s">
        <v>69</v>
      </c>
      <c r="C42" s="27">
        <v>36</v>
      </c>
      <c r="D42" s="6"/>
      <c r="E42" s="1"/>
      <c r="F42" s="28">
        <f t="shared" si="2"/>
        <v>0</v>
      </c>
      <c r="G42" s="29">
        <f t="shared" si="0"/>
        <v>0</v>
      </c>
      <c r="H42" s="30">
        <f t="shared" si="1"/>
        <v>0</v>
      </c>
      <c r="K42" s="10">
        <f t="shared" si="3"/>
        <v>0</v>
      </c>
    </row>
    <row r="43" spans="2:11" ht="12.75">
      <c r="B43" s="17" t="s">
        <v>70</v>
      </c>
      <c r="C43" s="27">
        <v>40</v>
      </c>
      <c r="D43" s="6"/>
      <c r="E43" s="1"/>
      <c r="F43" s="28">
        <f t="shared" si="2"/>
        <v>0</v>
      </c>
      <c r="G43" s="29">
        <f t="shared" si="0"/>
        <v>0</v>
      </c>
      <c r="H43" s="30">
        <f t="shared" si="1"/>
        <v>0</v>
      </c>
      <c r="K43" s="10">
        <f t="shared" si="3"/>
        <v>0</v>
      </c>
    </row>
    <row r="44" spans="3:11" s="11" customFormat="1" ht="12.75">
      <c r="C44" s="31"/>
      <c r="D44" s="7"/>
      <c r="E44" s="2"/>
      <c r="F44" s="32"/>
      <c r="G44" s="33"/>
      <c r="H44" s="33"/>
      <c r="K44" s="10">
        <f t="shared" si="3"/>
        <v>0</v>
      </c>
    </row>
    <row r="45" spans="2:11" ht="12.75">
      <c r="B45" s="17" t="s">
        <v>13</v>
      </c>
      <c r="C45" s="27">
        <v>1000</v>
      </c>
      <c r="D45" s="6"/>
      <c r="E45" s="1"/>
      <c r="F45" s="28">
        <f>C45*D45*E45/1000</f>
        <v>0</v>
      </c>
      <c r="G45" s="29">
        <f aca="true" t="shared" si="4" ref="G45:G65">F45*30</f>
        <v>0</v>
      </c>
      <c r="H45" s="30">
        <f aca="true" t="shared" si="5" ref="H45:H65">IF(F45=0,0,F45/$F$110)</f>
        <v>0</v>
      </c>
      <c r="K45" s="10">
        <f t="shared" si="3"/>
        <v>0</v>
      </c>
    </row>
    <row r="46" spans="2:11" ht="12.75">
      <c r="B46" s="17" t="s">
        <v>14</v>
      </c>
      <c r="C46" s="27">
        <v>700</v>
      </c>
      <c r="D46" s="6"/>
      <c r="E46" s="1"/>
      <c r="F46" s="28">
        <f aca="true" t="shared" si="6" ref="F46:F65">C46*D46*E46/1000</f>
        <v>0</v>
      </c>
      <c r="G46" s="29">
        <f t="shared" si="4"/>
        <v>0</v>
      </c>
      <c r="H46" s="30">
        <f t="shared" si="5"/>
        <v>0</v>
      </c>
      <c r="K46" s="10">
        <f t="shared" si="3"/>
        <v>0</v>
      </c>
    </row>
    <row r="47" spans="2:11" ht="12.75">
      <c r="B47" s="17" t="s">
        <v>15</v>
      </c>
      <c r="C47" s="27">
        <v>1000</v>
      </c>
      <c r="D47" s="6"/>
      <c r="E47" s="1"/>
      <c r="F47" s="28">
        <f t="shared" si="6"/>
        <v>0</v>
      </c>
      <c r="G47" s="29">
        <f t="shared" si="4"/>
        <v>0</v>
      </c>
      <c r="H47" s="30">
        <f t="shared" si="5"/>
        <v>0</v>
      </c>
      <c r="K47" s="10">
        <f t="shared" si="3"/>
        <v>0</v>
      </c>
    </row>
    <row r="48" spans="2:11" ht="12.75">
      <c r="B48" s="17" t="s">
        <v>16</v>
      </c>
      <c r="C48" s="27">
        <v>150</v>
      </c>
      <c r="D48" s="6"/>
      <c r="E48" s="1"/>
      <c r="F48" s="28">
        <f t="shared" si="6"/>
        <v>0</v>
      </c>
      <c r="G48" s="29">
        <f t="shared" si="4"/>
        <v>0</v>
      </c>
      <c r="H48" s="30">
        <f t="shared" si="5"/>
        <v>0</v>
      </c>
      <c r="K48" s="10">
        <f t="shared" si="3"/>
        <v>0</v>
      </c>
    </row>
    <row r="49" spans="2:11" ht="12.75">
      <c r="B49" s="17" t="s">
        <v>17</v>
      </c>
      <c r="C49" s="27">
        <v>2500</v>
      </c>
      <c r="D49" s="6"/>
      <c r="E49" s="1"/>
      <c r="F49" s="28">
        <f t="shared" si="6"/>
        <v>0</v>
      </c>
      <c r="G49" s="29">
        <f t="shared" si="4"/>
        <v>0</v>
      </c>
      <c r="H49" s="30">
        <f t="shared" si="5"/>
        <v>0</v>
      </c>
      <c r="K49" s="10">
        <f t="shared" si="3"/>
        <v>0</v>
      </c>
    </row>
    <row r="50" spans="2:11" ht="12.75">
      <c r="B50" s="17" t="s">
        <v>19</v>
      </c>
      <c r="C50" s="27">
        <v>1500</v>
      </c>
      <c r="D50" s="6"/>
      <c r="E50" s="1"/>
      <c r="F50" s="28">
        <f t="shared" si="6"/>
        <v>0</v>
      </c>
      <c r="G50" s="29">
        <f t="shared" si="4"/>
        <v>0</v>
      </c>
      <c r="H50" s="30">
        <f t="shared" si="5"/>
        <v>0</v>
      </c>
      <c r="K50" s="10">
        <f t="shared" si="3"/>
        <v>0</v>
      </c>
    </row>
    <row r="51" spans="2:11" ht="12.75">
      <c r="B51" s="17" t="s">
        <v>18</v>
      </c>
      <c r="C51" s="27">
        <v>1500</v>
      </c>
      <c r="D51" s="6"/>
      <c r="E51" s="1"/>
      <c r="F51" s="28">
        <f t="shared" si="6"/>
        <v>0</v>
      </c>
      <c r="G51" s="29">
        <f t="shared" si="4"/>
        <v>0</v>
      </c>
      <c r="H51" s="30">
        <f t="shared" si="5"/>
        <v>0</v>
      </c>
      <c r="K51" s="10">
        <f t="shared" si="3"/>
        <v>0</v>
      </c>
    </row>
    <row r="52" spans="2:11" ht="12.75">
      <c r="B52" s="17" t="s">
        <v>5</v>
      </c>
      <c r="C52" s="27">
        <v>2000</v>
      </c>
      <c r="D52" s="6"/>
      <c r="E52" s="1"/>
      <c r="F52" s="28">
        <f t="shared" si="6"/>
        <v>0</v>
      </c>
      <c r="G52" s="29">
        <f t="shared" si="4"/>
        <v>0</v>
      </c>
      <c r="H52" s="30">
        <f t="shared" si="5"/>
        <v>0</v>
      </c>
      <c r="K52" s="10">
        <f t="shared" si="3"/>
        <v>0</v>
      </c>
    </row>
    <row r="53" spans="2:11" ht="12.75">
      <c r="B53" s="17" t="s">
        <v>6</v>
      </c>
      <c r="C53" s="27">
        <v>800</v>
      </c>
      <c r="D53" s="6"/>
      <c r="E53" s="1"/>
      <c r="F53" s="28">
        <f t="shared" si="6"/>
        <v>0</v>
      </c>
      <c r="G53" s="29">
        <f t="shared" si="4"/>
        <v>0</v>
      </c>
      <c r="H53" s="30">
        <f t="shared" si="5"/>
        <v>0</v>
      </c>
      <c r="K53" s="10">
        <f t="shared" si="3"/>
        <v>0</v>
      </c>
    </row>
    <row r="54" spans="2:11" ht="12.75">
      <c r="B54" s="17" t="s">
        <v>20</v>
      </c>
      <c r="C54" s="27">
        <v>200</v>
      </c>
      <c r="D54" s="6"/>
      <c r="E54" s="1"/>
      <c r="F54" s="28">
        <f t="shared" si="6"/>
        <v>0</v>
      </c>
      <c r="G54" s="29">
        <f t="shared" si="4"/>
        <v>0</v>
      </c>
      <c r="H54" s="30">
        <f t="shared" si="5"/>
        <v>0</v>
      </c>
      <c r="K54" s="10">
        <f t="shared" si="3"/>
        <v>0</v>
      </c>
    </row>
    <row r="55" spans="2:11" ht="12.75">
      <c r="B55" s="17" t="s">
        <v>21</v>
      </c>
      <c r="C55" s="27">
        <v>800</v>
      </c>
      <c r="D55" s="6"/>
      <c r="E55" s="1"/>
      <c r="F55" s="28">
        <f t="shared" si="6"/>
        <v>0</v>
      </c>
      <c r="G55" s="29">
        <f t="shared" si="4"/>
        <v>0</v>
      </c>
      <c r="H55" s="30">
        <f t="shared" si="5"/>
        <v>0</v>
      </c>
      <c r="K55" s="10">
        <f t="shared" si="3"/>
        <v>0</v>
      </c>
    </row>
    <row r="56" spans="2:11" ht="12.75">
      <c r="B56" s="17" t="s">
        <v>22</v>
      </c>
      <c r="C56" s="27">
        <v>2000</v>
      </c>
      <c r="D56" s="6"/>
      <c r="E56" s="1"/>
      <c r="F56" s="28">
        <f t="shared" si="6"/>
        <v>0</v>
      </c>
      <c r="G56" s="29">
        <f t="shared" si="4"/>
        <v>0</v>
      </c>
      <c r="H56" s="30">
        <f t="shared" si="5"/>
        <v>0</v>
      </c>
      <c r="K56" s="10">
        <f t="shared" si="3"/>
        <v>0</v>
      </c>
    </row>
    <row r="57" spans="2:11" ht="12.75">
      <c r="B57" s="17" t="s">
        <v>4</v>
      </c>
      <c r="C57" s="27">
        <v>250</v>
      </c>
      <c r="D57" s="6"/>
      <c r="E57" s="1"/>
      <c r="F57" s="28">
        <f t="shared" si="6"/>
        <v>0</v>
      </c>
      <c r="G57" s="29">
        <f t="shared" si="4"/>
        <v>0</v>
      </c>
      <c r="H57" s="30">
        <f t="shared" si="5"/>
        <v>0</v>
      </c>
      <c r="K57" s="10">
        <f t="shared" si="3"/>
        <v>0</v>
      </c>
    </row>
    <row r="58" spans="2:11" ht="12.75">
      <c r="B58" s="17" t="s">
        <v>28</v>
      </c>
      <c r="C58" s="27">
        <v>600</v>
      </c>
      <c r="D58" s="6"/>
      <c r="E58" s="1"/>
      <c r="F58" s="28">
        <f t="shared" si="6"/>
        <v>0</v>
      </c>
      <c r="G58" s="29">
        <f t="shared" si="4"/>
        <v>0</v>
      </c>
      <c r="H58" s="30">
        <f t="shared" si="5"/>
        <v>0</v>
      </c>
      <c r="K58" s="10">
        <f t="shared" si="3"/>
        <v>0</v>
      </c>
    </row>
    <row r="59" spans="2:11" ht="12.75">
      <c r="B59" s="17" t="s">
        <v>29</v>
      </c>
      <c r="C59" s="27">
        <v>900</v>
      </c>
      <c r="D59" s="6"/>
      <c r="E59" s="1"/>
      <c r="F59" s="28">
        <f t="shared" si="6"/>
        <v>0</v>
      </c>
      <c r="G59" s="29">
        <f t="shared" si="4"/>
        <v>0</v>
      </c>
      <c r="H59" s="30">
        <f t="shared" si="5"/>
        <v>0</v>
      </c>
      <c r="K59" s="10">
        <f t="shared" si="3"/>
        <v>0</v>
      </c>
    </row>
    <row r="60" spans="2:11" ht="12.75">
      <c r="B60" s="17" t="s">
        <v>30</v>
      </c>
      <c r="C60" s="27">
        <v>1200</v>
      </c>
      <c r="D60" s="6"/>
      <c r="E60" s="1"/>
      <c r="F60" s="28">
        <f t="shared" si="6"/>
        <v>0</v>
      </c>
      <c r="G60" s="29">
        <f t="shared" si="4"/>
        <v>0</v>
      </c>
      <c r="H60" s="30">
        <f t="shared" si="5"/>
        <v>0</v>
      </c>
      <c r="K60" s="10">
        <f t="shared" si="3"/>
        <v>0</v>
      </c>
    </row>
    <row r="61" spans="2:11" ht="12.75">
      <c r="B61" s="17" t="s">
        <v>23</v>
      </c>
      <c r="C61" s="27">
        <v>1000</v>
      </c>
      <c r="D61" s="6"/>
      <c r="E61" s="1"/>
      <c r="F61" s="28">
        <f t="shared" si="6"/>
        <v>0</v>
      </c>
      <c r="G61" s="29">
        <f t="shared" si="4"/>
        <v>0</v>
      </c>
      <c r="H61" s="30">
        <f t="shared" si="5"/>
        <v>0</v>
      </c>
      <c r="K61" s="10">
        <f t="shared" si="3"/>
        <v>0</v>
      </c>
    </row>
    <row r="62" spans="2:11" ht="12.75">
      <c r="B62" s="17" t="s">
        <v>24</v>
      </c>
      <c r="C62" s="27">
        <v>1000</v>
      </c>
      <c r="D62" s="6"/>
      <c r="E62" s="1"/>
      <c r="F62" s="28">
        <f t="shared" si="6"/>
        <v>0</v>
      </c>
      <c r="G62" s="29">
        <f t="shared" si="4"/>
        <v>0</v>
      </c>
      <c r="H62" s="30">
        <f t="shared" si="5"/>
        <v>0</v>
      </c>
      <c r="K62" s="10">
        <f t="shared" si="3"/>
        <v>0</v>
      </c>
    </row>
    <row r="63" spans="2:11" ht="12.75">
      <c r="B63" s="17" t="s">
        <v>25</v>
      </c>
      <c r="C63" s="27">
        <v>800</v>
      </c>
      <c r="D63" s="6"/>
      <c r="E63" s="1"/>
      <c r="F63" s="28">
        <f t="shared" si="6"/>
        <v>0</v>
      </c>
      <c r="G63" s="29">
        <f t="shared" si="4"/>
        <v>0</v>
      </c>
      <c r="H63" s="30">
        <f t="shared" si="5"/>
        <v>0</v>
      </c>
      <c r="K63" s="10">
        <f t="shared" si="3"/>
        <v>0</v>
      </c>
    </row>
    <row r="64" spans="2:11" ht="12.75">
      <c r="B64" s="17" t="s">
        <v>26</v>
      </c>
      <c r="C64" s="27">
        <v>200</v>
      </c>
      <c r="D64" s="6"/>
      <c r="E64" s="1"/>
      <c r="F64" s="28">
        <f t="shared" si="6"/>
        <v>0</v>
      </c>
      <c r="G64" s="29">
        <f t="shared" si="4"/>
        <v>0</v>
      </c>
      <c r="H64" s="30">
        <f t="shared" si="5"/>
        <v>0</v>
      </c>
      <c r="K64" s="10">
        <f t="shared" si="3"/>
        <v>0</v>
      </c>
    </row>
    <row r="65" spans="2:11" ht="12.75">
      <c r="B65" s="17" t="s">
        <v>27</v>
      </c>
      <c r="C65" s="27">
        <v>1000</v>
      </c>
      <c r="D65" s="6"/>
      <c r="E65" s="1"/>
      <c r="F65" s="28">
        <f t="shared" si="6"/>
        <v>0</v>
      </c>
      <c r="G65" s="29">
        <f t="shared" si="4"/>
        <v>0</v>
      </c>
      <c r="H65" s="30">
        <f t="shared" si="5"/>
        <v>0</v>
      </c>
      <c r="K65" s="10">
        <f t="shared" si="3"/>
        <v>0</v>
      </c>
    </row>
    <row r="66" spans="6:11" s="11" customFormat="1" ht="12.75">
      <c r="F66" s="34"/>
      <c r="G66" s="35"/>
      <c r="H66" s="35"/>
      <c r="K66" s="10">
        <f t="shared" si="3"/>
        <v>0</v>
      </c>
    </row>
    <row r="67" spans="2:11" ht="12.75">
      <c r="B67" s="17" t="s">
        <v>31</v>
      </c>
      <c r="C67" s="27">
        <v>40</v>
      </c>
      <c r="D67" s="6"/>
      <c r="E67" s="1"/>
      <c r="F67" s="28">
        <f>C67*D67*E67/1000</f>
        <v>0</v>
      </c>
      <c r="G67" s="29">
        <f aca="true" t="shared" si="7" ref="G67:G76">F67*30</f>
        <v>0</v>
      </c>
      <c r="H67" s="30">
        <f aca="true" t="shared" si="8" ref="H67:H76">IF(F67=0,0,F67/$F$110)</f>
        <v>0</v>
      </c>
      <c r="K67" s="10">
        <f t="shared" si="3"/>
        <v>0</v>
      </c>
    </row>
    <row r="68" spans="2:11" ht="12.75">
      <c r="B68" s="17" t="s">
        <v>32</v>
      </c>
      <c r="C68" s="27">
        <v>100</v>
      </c>
      <c r="D68" s="6"/>
      <c r="E68" s="1"/>
      <c r="F68" s="28">
        <f aca="true" t="shared" si="9" ref="F68:F76">C68*D68*E68/1000</f>
        <v>0</v>
      </c>
      <c r="G68" s="29">
        <f t="shared" si="7"/>
        <v>0</v>
      </c>
      <c r="H68" s="30">
        <f t="shared" si="8"/>
        <v>0</v>
      </c>
      <c r="K68" s="10">
        <f t="shared" si="3"/>
        <v>0</v>
      </c>
    </row>
    <row r="69" spans="2:11" ht="12.75">
      <c r="B69" s="17" t="s">
        <v>34</v>
      </c>
      <c r="C69" s="27">
        <v>200</v>
      </c>
      <c r="D69" s="6"/>
      <c r="E69" s="1"/>
      <c r="F69" s="28">
        <f t="shared" si="9"/>
        <v>0</v>
      </c>
      <c r="G69" s="29">
        <f t="shared" si="7"/>
        <v>0</v>
      </c>
      <c r="H69" s="30">
        <f t="shared" si="8"/>
        <v>0</v>
      </c>
      <c r="K69" s="10">
        <f t="shared" si="3"/>
        <v>0</v>
      </c>
    </row>
    <row r="70" spans="2:11" ht="12.75">
      <c r="B70" s="17" t="s">
        <v>33</v>
      </c>
      <c r="C70" s="27">
        <v>350</v>
      </c>
      <c r="D70" s="6"/>
      <c r="E70" s="1"/>
      <c r="F70" s="28">
        <f t="shared" si="9"/>
        <v>0</v>
      </c>
      <c r="G70" s="29">
        <f t="shared" si="7"/>
        <v>0</v>
      </c>
      <c r="H70" s="30">
        <f t="shared" si="8"/>
        <v>0</v>
      </c>
      <c r="K70" s="10">
        <f t="shared" si="3"/>
        <v>0</v>
      </c>
    </row>
    <row r="71" spans="2:11" ht="12.75">
      <c r="B71" s="17" t="s">
        <v>35</v>
      </c>
      <c r="C71" s="27">
        <v>30</v>
      </c>
      <c r="D71" s="6"/>
      <c r="E71" s="1"/>
      <c r="F71" s="28">
        <f t="shared" si="9"/>
        <v>0</v>
      </c>
      <c r="G71" s="29">
        <f t="shared" si="7"/>
        <v>0</v>
      </c>
      <c r="H71" s="30">
        <f t="shared" si="8"/>
        <v>0</v>
      </c>
      <c r="K71" s="10">
        <f t="shared" si="3"/>
        <v>0</v>
      </c>
    </row>
    <row r="72" spans="2:11" ht="12.75">
      <c r="B72" s="17" t="s">
        <v>36</v>
      </c>
      <c r="C72" s="27">
        <v>500</v>
      </c>
      <c r="D72" s="6"/>
      <c r="E72" s="1"/>
      <c r="F72" s="28">
        <f t="shared" si="9"/>
        <v>0</v>
      </c>
      <c r="G72" s="29">
        <f t="shared" si="7"/>
        <v>0</v>
      </c>
      <c r="H72" s="30">
        <f t="shared" si="8"/>
        <v>0</v>
      </c>
      <c r="K72" s="10">
        <f t="shared" si="3"/>
        <v>0</v>
      </c>
    </row>
    <row r="73" spans="2:11" ht="12.75">
      <c r="B73" s="17" t="s">
        <v>43</v>
      </c>
      <c r="C73" s="27">
        <v>400</v>
      </c>
      <c r="D73" s="6"/>
      <c r="E73" s="1"/>
      <c r="F73" s="28">
        <f t="shared" si="9"/>
        <v>0</v>
      </c>
      <c r="G73" s="29">
        <f t="shared" si="7"/>
        <v>0</v>
      </c>
      <c r="H73" s="30">
        <f t="shared" si="8"/>
        <v>0</v>
      </c>
      <c r="K73" s="10">
        <f t="shared" si="3"/>
        <v>0</v>
      </c>
    </row>
    <row r="74" spans="2:11" ht="12.75">
      <c r="B74" s="17" t="s">
        <v>46</v>
      </c>
      <c r="C74" s="27">
        <v>100</v>
      </c>
      <c r="D74" s="6"/>
      <c r="E74" s="1"/>
      <c r="F74" s="28">
        <f t="shared" si="9"/>
        <v>0</v>
      </c>
      <c r="G74" s="29">
        <f t="shared" si="7"/>
        <v>0</v>
      </c>
      <c r="H74" s="30">
        <f t="shared" si="8"/>
        <v>0</v>
      </c>
      <c r="K74" s="10">
        <f t="shared" si="3"/>
        <v>0</v>
      </c>
    </row>
    <row r="75" spans="2:11" ht="12.75">
      <c r="B75" s="17" t="s">
        <v>44</v>
      </c>
      <c r="C75" s="27">
        <v>30</v>
      </c>
      <c r="D75" s="6"/>
      <c r="E75" s="1"/>
      <c r="F75" s="28">
        <f t="shared" si="9"/>
        <v>0</v>
      </c>
      <c r="G75" s="29">
        <f t="shared" si="7"/>
        <v>0</v>
      </c>
      <c r="H75" s="30">
        <f t="shared" si="8"/>
        <v>0</v>
      </c>
      <c r="K75" s="10">
        <f t="shared" si="3"/>
        <v>0</v>
      </c>
    </row>
    <row r="76" spans="2:11" ht="12.75">
      <c r="B76" s="17" t="s">
        <v>45</v>
      </c>
      <c r="C76" s="27">
        <v>500</v>
      </c>
      <c r="D76" s="6"/>
      <c r="E76" s="1"/>
      <c r="F76" s="28">
        <f t="shared" si="9"/>
        <v>0</v>
      </c>
      <c r="G76" s="29">
        <f t="shared" si="7"/>
        <v>0</v>
      </c>
      <c r="H76" s="30">
        <f t="shared" si="8"/>
        <v>0</v>
      </c>
      <c r="K76" s="10">
        <f t="shared" si="3"/>
        <v>0</v>
      </c>
    </row>
    <row r="77" spans="3:11" s="11" customFormat="1" ht="12.75">
      <c r="C77" s="36"/>
      <c r="D77" s="8"/>
      <c r="E77" s="3"/>
      <c r="F77" s="34"/>
      <c r="G77" s="35"/>
      <c r="H77" s="35"/>
      <c r="K77" s="10">
        <f t="shared" si="3"/>
        <v>0</v>
      </c>
    </row>
    <row r="78" spans="2:11" ht="12.75">
      <c r="B78" s="17" t="s">
        <v>38</v>
      </c>
      <c r="C78" s="27">
        <v>750</v>
      </c>
      <c r="D78" s="6"/>
      <c r="E78" s="1"/>
      <c r="F78" s="28">
        <f aca="true" t="shared" si="10" ref="F78:F83">C78*D78*E78/1000</f>
        <v>0</v>
      </c>
      <c r="G78" s="29">
        <f>F78*30</f>
        <v>0</v>
      </c>
      <c r="H78" s="30">
        <f aca="true" t="shared" si="11" ref="H78:H83">IF(F78=0,0,F78/$F$110)</f>
        <v>0</v>
      </c>
      <c r="K78" s="10">
        <f t="shared" si="3"/>
        <v>0</v>
      </c>
    </row>
    <row r="79" spans="2:11" ht="12.75">
      <c r="B79" s="17" t="s">
        <v>37</v>
      </c>
      <c r="C79" s="27">
        <v>900</v>
      </c>
      <c r="D79" s="6"/>
      <c r="E79" s="1"/>
      <c r="F79" s="28">
        <f t="shared" si="10"/>
        <v>0</v>
      </c>
      <c r="G79" s="29">
        <f aca="true" t="shared" si="12" ref="G79:G98">F79*30</f>
        <v>0</v>
      </c>
      <c r="H79" s="30">
        <f t="shared" si="11"/>
        <v>0</v>
      </c>
      <c r="K79" s="10">
        <f t="shared" si="3"/>
        <v>0</v>
      </c>
    </row>
    <row r="80" spans="2:11" ht="12.75">
      <c r="B80" s="17" t="s">
        <v>40</v>
      </c>
      <c r="C80" s="27">
        <v>1100</v>
      </c>
      <c r="D80" s="6"/>
      <c r="E80" s="1"/>
      <c r="F80" s="28">
        <f t="shared" si="10"/>
        <v>0</v>
      </c>
      <c r="G80" s="29">
        <f t="shared" si="12"/>
        <v>0</v>
      </c>
      <c r="H80" s="30">
        <f t="shared" si="11"/>
        <v>0</v>
      </c>
      <c r="K80" s="10">
        <f t="shared" si="3"/>
        <v>0</v>
      </c>
    </row>
    <row r="81" spans="2:11" ht="12.75">
      <c r="B81" s="17" t="s">
        <v>39</v>
      </c>
      <c r="C81" s="27">
        <v>1500</v>
      </c>
      <c r="D81" s="6"/>
      <c r="E81" s="1"/>
      <c r="F81" s="28">
        <f t="shared" si="10"/>
        <v>0</v>
      </c>
      <c r="G81" s="29">
        <f t="shared" si="12"/>
        <v>0</v>
      </c>
      <c r="H81" s="30">
        <f t="shared" si="11"/>
        <v>0</v>
      </c>
      <c r="K81" s="10">
        <f t="shared" si="3"/>
        <v>0</v>
      </c>
    </row>
    <row r="82" spans="2:11" ht="12.75">
      <c r="B82" s="17" t="s">
        <v>41</v>
      </c>
      <c r="C82" s="27">
        <v>1500</v>
      </c>
      <c r="D82" s="6"/>
      <c r="E82" s="1"/>
      <c r="F82" s="28">
        <f t="shared" si="10"/>
        <v>0</v>
      </c>
      <c r="G82" s="29">
        <f t="shared" si="12"/>
        <v>0</v>
      </c>
      <c r="H82" s="30">
        <f t="shared" si="11"/>
        <v>0</v>
      </c>
      <c r="K82" s="10">
        <f t="shared" si="3"/>
        <v>0</v>
      </c>
    </row>
    <row r="83" spans="2:11" ht="12.75">
      <c r="B83" s="17" t="s">
        <v>42</v>
      </c>
      <c r="C83" s="27">
        <v>2500</v>
      </c>
      <c r="D83" s="6"/>
      <c r="E83" s="1"/>
      <c r="F83" s="28">
        <f t="shared" si="10"/>
        <v>0</v>
      </c>
      <c r="G83" s="29">
        <f t="shared" si="12"/>
        <v>0</v>
      </c>
      <c r="H83" s="30">
        <f t="shared" si="11"/>
        <v>0</v>
      </c>
      <c r="K83" s="10">
        <f t="shared" si="3"/>
        <v>0</v>
      </c>
    </row>
    <row r="84" spans="3:11" s="11" customFormat="1" ht="12.75">
      <c r="C84" s="36"/>
      <c r="D84" s="8"/>
      <c r="E84" s="3"/>
      <c r="F84" s="34"/>
      <c r="G84" s="35"/>
      <c r="H84" s="35"/>
      <c r="K84" s="10">
        <f t="shared" si="3"/>
        <v>0</v>
      </c>
    </row>
    <row r="85" spans="2:11" ht="12.75">
      <c r="B85" s="17" t="s">
        <v>7</v>
      </c>
      <c r="C85" s="27"/>
      <c r="D85" s="6"/>
      <c r="E85" s="1"/>
      <c r="F85" s="28">
        <f>C85*D85*E85/1000</f>
        <v>0</v>
      </c>
      <c r="G85" s="29">
        <f t="shared" si="12"/>
        <v>0</v>
      </c>
      <c r="H85" s="30">
        <f aca="true" t="shared" si="13" ref="H85:H98">IF(F85=0,0,F85/$F$110)</f>
        <v>0</v>
      </c>
      <c r="K85" s="10">
        <f t="shared" si="3"/>
        <v>0</v>
      </c>
    </row>
    <row r="86" spans="2:11" ht="12.75">
      <c r="B86" s="17" t="s">
        <v>7</v>
      </c>
      <c r="C86" s="27"/>
      <c r="D86" s="6"/>
      <c r="E86" s="1"/>
      <c r="F86" s="28">
        <f aca="true" t="shared" si="14" ref="F86:F98">C86*D86*E86/1000</f>
        <v>0</v>
      </c>
      <c r="G86" s="29">
        <f t="shared" si="12"/>
        <v>0</v>
      </c>
      <c r="H86" s="30">
        <f t="shared" si="13"/>
        <v>0</v>
      </c>
      <c r="K86" s="10">
        <f t="shared" si="3"/>
        <v>0</v>
      </c>
    </row>
    <row r="87" spans="2:11" ht="12.75">
      <c r="B87" s="17" t="s">
        <v>7</v>
      </c>
      <c r="C87" s="27"/>
      <c r="D87" s="6"/>
      <c r="E87" s="1"/>
      <c r="F87" s="28">
        <f t="shared" si="14"/>
        <v>0</v>
      </c>
      <c r="G87" s="29">
        <f t="shared" si="12"/>
        <v>0</v>
      </c>
      <c r="H87" s="30">
        <f t="shared" si="13"/>
        <v>0</v>
      </c>
      <c r="K87" s="10">
        <f t="shared" si="3"/>
        <v>0</v>
      </c>
    </row>
    <row r="88" spans="2:11" ht="12.75">
      <c r="B88" s="17" t="s">
        <v>7</v>
      </c>
      <c r="C88" s="27"/>
      <c r="D88" s="6"/>
      <c r="E88" s="1"/>
      <c r="F88" s="28">
        <f t="shared" si="14"/>
        <v>0</v>
      </c>
      <c r="G88" s="29">
        <f t="shared" si="12"/>
        <v>0</v>
      </c>
      <c r="H88" s="30">
        <f t="shared" si="13"/>
        <v>0</v>
      </c>
      <c r="K88" s="10">
        <f aca="true" t="shared" si="15" ref="K88:K99">(C88*E88)/1000</f>
        <v>0</v>
      </c>
    </row>
    <row r="89" spans="2:11" ht="12.75">
      <c r="B89" s="17" t="s">
        <v>7</v>
      </c>
      <c r="C89" s="27"/>
      <c r="D89" s="6"/>
      <c r="E89" s="1"/>
      <c r="F89" s="28">
        <f t="shared" si="14"/>
        <v>0</v>
      </c>
      <c r="G89" s="29">
        <f t="shared" si="12"/>
        <v>0</v>
      </c>
      <c r="H89" s="30">
        <f t="shared" si="13"/>
        <v>0</v>
      </c>
      <c r="K89" s="10">
        <f t="shared" si="15"/>
        <v>0</v>
      </c>
    </row>
    <row r="90" spans="2:11" ht="12.75">
      <c r="B90" s="17" t="s">
        <v>7</v>
      </c>
      <c r="C90" s="27"/>
      <c r="D90" s="6"/>
      <c r="E90" s="1"/>
      <c r="F90" s="28">
        <f t="shared" si="14"/>
        <v>0</v>
      </c>
      <c r="G90" s="29">
        <f t="shared" si="12"/>
        <v>0</v>
      </c>
      <c r="H90" s="30">
        <f t="shared" si="13"/>
        <v>0</v>
      </c>
      <c r="K90" s="10">
        <f t="shared" si="15"/>
        <v>0</v>
      </c>
    </row>
    <row r="91" spans="2:11" ht="12.75">
      <c r="B91" s="17" t="s">
        <v>7</v>
      </c>
      <c r="C91" s="27"/>
      <c r="D91" s="6"/>
      <c r="E91" s="1"/>
      <c r="F91" s="28">
        <f t="shared" si="14"/>
        <v>0</v>
      </c>
      <c r="G91" s="29">
        <f t="shared" si="12"/>
        <v>0</v>
      </c>
      <c r="H91" s="30">
        <f t="shared" si="13"/>
        <v>0</v>
      </c>
      <c r="K91" s="10">
        <f t="shared" si="15"/>
        <v>0</v>
      </c>
    </row>
    <row r="92" spans="2:11" ht="12.75">
      <c r="B92" s="17" t="s">
        <v>7</v>
      </c>
      <c r="C92" s="27"/>
      <c r="D92" s="6"/>
      <c r="E92" s="1"/>
      <c r="F92" s="28">
        <f t="shared" si="14"/>
        <v>0</v>
      </c>
      <c r="G92" s="29">
        <f t="shared" si="12"/>
        <v>0</v>
      </c>
      <c r="H92" s="30">
        <f t="shared" si="13"/>
        <v>0</v>
      </c>
      <c r="K92" s="10">
        <f t="shared" si="15"/>
        <v>0</v>
      </c>
    </row>
    <row r="93" spans="2:11" ht="12.75">
      <c r="B93" s="17" t="s">
        <v>7</v>
      </c>
      <c r="C93" s="27"/>
      <c r="D93" s="6"/>
      <c r="E93" s="1"/>
      <c r="F93" s="28">
        <f t="shared" si="14"/>
        <v>0</v>
      </c>
      <c r="G93" s="29">
        <f t="shared" si="12"/>
        <v>0</v>
      </c>
      <c r="H93" s="30">
        <f t="shared" si="13"/>
        <v>0</v>
      </c>
      <c r="K93" s="10">
        <f t="shared" si="15"/>
        <v>0</v>
      </c>
    </row>
    <row r="94" spans="2:11" ht="12.75">
      <c r="B94" s="17" t="s">
        <v>7</v>
      </c>
      <c r="C94" s="27"/>
      <c r="D94" s="6"/>
      <c r="E94" s="1"/>
      <c r="F94" s="28">
        <f t="shared" si="14"/>
        <v>0</v>
      </c>
      <c r="G94" s="29">
        <f t="shared" si="12"/>
        <v>0</v>
      </c>
      <c r="H94" s="30">
        <f t="shared" si="13"/>
        <v>0</v>
      </c>
      <c r="K94" s="10">
        <f t="shared" si="15"/>
        <v>0</v>
      </c>
    </row>
    <row r="95" spans="2:11" ht="12.75">
      <c r="B95" s="17" t="s">
        <v>7</v>
      </c>
      <c r="C95" s="27"/>
      <c r="D95" s="6"/>
      <c r="E95" s="1"/>
      <c r="F95" s="28">
        <f t="shared" si="14"/>
        <v>0</v>
      </c>
      <c r="G95" s="29">
        <f t="shared" si="12"/>
        <v>0</v>
      </c>
      <c r="H95" s="30">
        <f t="shared" si="13"/>
        <v>0</v>
      </c>
      <c r="K95" s="10">
        <f t="shared" si="15"/>
        <v>0</v>
      </c>
    </row>
    <row r="96" spans="2:11" ht="12.75">
      <c r="B96" s="17" t="s">
        <v>7</v>
      </c>
      <c r="C96" s="27"/>
      <c r="D96" s="6"/>
      <c r="E96" s="1"/>
      <c r="F96" s="28">
        <f t="shared" si="14"/>
        <v>0</v>
      </c>
      <c r="G96" s="29">
        <f t="shared" si="12"/>
        <v>0</v>
      </c>
      <c r="H96" s="30">
        <f t="shared" si="13"/>
        <v>0</v>
      </c>
      <c r="K96" s="10">
        <f t="shared" si="15"/>
        <v>0</v>
      </c>
    </row>
    <row r="97" spans="2:11" ht="12.75">
      <c r="B97" s="17" t="s">
        <v>7</v>
      </c>
      <c r="C97" s="27"/>
      <c r="D97" s="6"/>
      <c r="E97" s="1"/>
      <c r="F97" s="28">
        <f t="shared" si="14"/>
        <v>0</v>
      </c>
      <c r="G97" s="29">
        <f t="shared" si="12"/>
        <v>0</v>
      </c>
      <c r="H97" s="30">
        <f t="shared" si="13"/>
        <v>0</v>
      </c>
      <c r="I97" s="12"/>
      <c r="J97" s="12"/>
      <c r="K97" s="10">
        <f t="shared" si="15"/>
        <v>0</v>
      </c>
    </row>
    <row r="98" spans="2:11" ht="12.75">
      <c r="B98" s="18" t="s">
        <v>7</v>
      </c>
      <c r="C98" s="37"/>
      <c r="D98" s="9"/>
      <c r="E98" s="4"/>
      <c r="F98" s="38">
        <f t="shared" si="14"/>
        <v>0</v>
      </c>
      <c r="G98" s="39">
        <f t="shared" si="12"/>
        <v>0</v>
      </c>
      <c r="H98" s="30">
        <f t="shared" si="13"/>
        <v>0</v>
      </c>
      <c r="I98" s="12"/>
      <c r="J98" s="12"/>
      <c r="K98" s="10">
        <f t="shared" si="15"/>
        <v>0</v>
      </c>
    </row>
    <row r="99" spans="2:11" ht="12.75">
      <c r="B99" s="40"/>
      <c r="C99" s="13"/>
      <c r="D99" s="13"/>
      <c r="E99" s="13"/>
      <c r="F99" s="41"/>
      <c r="G99" s="42"/>
      <c r="H99" s="42"/>
      <c r="I99" s="12"/>
      <c r="J99" s="12"/>
      <c r="K99" s="10">
        <f t="shared" si="15"/>
        <v>0</v>
      </c>
    </row>
    <row r="100" spans="2:11" ht="12.75">
      <c r="B100" s="43" t="s">
        <v>47</v>
      </c>
      <c r="C100" s="58">
        <v>0.5</v>
      </c>
      <c r="D100" s="58"/>
      <c r="E100" s="5"/>
      <c r="F100" s="44">
        <f>C100*E100</f>
        <v>0</v>
      </c>
      <c r="G100" s="45">
        <f>F100*30*E100</f>
        <v>0</v>
      </c>
      <c r="H100" s="30">
        <f aca="true" t="shared" si="16" ref="H100:H108">IF(F100=0,0,F100/$F$110)</f>
        <v>0</v>
      </c>
      <c r="I100" s="12"/>
      <c r="J100" s="12"/>
      <c r="K100" s="10">
        <f>(0.5*E100)</f>
        <v>0</v>
      </c>
    </row>
    <row r="101" spans="1:11" ht="12.75">
      <c r="A101" s="46"/>
      <c r="B101" s="17" t="s">
        <v>48</v>
      </c>
      <c r="C101" s="59">
        <v>0.7</v>
      </c>
      <c r="D101" s="59"/>
      <c r="E101" s="1"/>
      <c r="F101" s="28">
        <f aca="true" t="shared" si="17" ref="F101:F108">C101*E101</f>
        <v>0</v>
      </c>
      <c r="G101" s="29">
        <f aca="true" t="shared" si="18" ref="G101:G108">F101*30*E101</f>
        <v>0</v>
      </c>
      <c r="H101" s="30">
        <f t="shared" si="16"/>
        <v>0</v>
      </c>
      <c r="K101" s="10">
        <f>(0.5*E101)</f>
        <v>0</v>
      </c>
    </row>
    <row r="102" spans="2:11" ht="12.75">
      <c r="B102" s="17" t="s">
        <v>49</v>
      </c>
      <c r="C102" s="59">
        <v>1</v>
      </c>
      <c r="D102" s="59"/>
      <c r="E102" s="1"/>
      <c r="F102" s="28">
        <f t="shared" si="17"/>
        <v>0</v>
      </c>
      <c r="G102" s="29">
        <f t="shared" si="18"/>
        <v>0</v>
      </c>
      <c r="H102" s="30">
        <f t="shared" si="16"/>
        <v>0</v>
      </c>
      <c r="K102" s="10">
        <f>(0.5*E102)</f>
        <v>0</v>
      </c>
    </row>
    <row r="103" spans="2:11" ht="12.75">
      <c r="B103" s="17" t="s">
        <v>9</v>
      </c>
      <c r="C103" s="59">
        <v>1.5</v>
      </c>
      <c r="D103" s="59"/>
      <c r="E103" s="1"/>
      <c r="F103" s="28">
        <f t="shared" si="17"/>
        <v>0</v>
      </c>
      <c r="G103" s="29">
        <f t="shared" si="18"/>
        <v>0</v>
      </c>
      <c r="H103" s="30">
        <f t="shared" si="16"/>
        <v>0</v>
      </c>
      <c r="K103" s="10">
        <f>(1*E103)</f>
        <v>0</v>
      </c>
    </row>
    <row r="104" spans="2:11" ht="12.75">
      <c r="B104" s="17" t="s">
        <v>10</v>
      </c>
      <c r="C104" s="59">
        <v>2</v>
      </c>
      <c r="D104" s="59"/>
      <c r="E104" s="1"/>
      <c r="F104" s="28">
        <f t="shared" si="17"/>
        <v>0</v>
      </c>
      <c r="G104" s="29">
        <f t="shared" si="18"/>
        <v>0</v>
      </c>
      <c r="H104" s="30">
        <f t="shared" si="16"/>
        <v>0</v>
      </c>
      <c r="K104" s="10">
        <f>(1*E104)</f>
        <v>0</v>
      </c>
    </row>
    <row r="105" spans="2:11" ht="12.75">
      <c r="B105" s="17" t="s">
        <v>11</v>
      </c>
      <c r="C105" s="59">
        <v>2.5</v>
      </c>
      <c r="D105" s="59"/>
      <c r="E105" s="1"/>
      <c r="F105" s="28">
        <f t="shared" si="17"/>
        <v>0</v>
      </c>
      <c r="G105" s="29">
        <f t="shared" si="18"/>
        <v>0</v>
      </c>
      <c r="H105" s="30">
        <f t="shared" si="16"/>
        <v>0</v>
      </c>
      <c r="K105" s="10">
        <f>(1.5*E105)</f>
        <v>0</v>
      </c>
    </row>
    <row r="106" spans="2:11" ht="12.75">
      <c r="B106" s="17" t="s">
        <v>50</v>
      </c>
      <c r="C106" s="59">
        <v>1</v>
      </c>
      <c r="D106" s="59"/>
      <c r="E106" s="1"/>
      <c r="F106" s="28">
        <f t="shared" si="17"/>
        <v>0</v>
      </c>
      <c r="G106" s="29">
        <f t="shared" si="18"/>
        <v>0</v>
      </c>
      <c r="H106" s="30">
        <f t="shared" si="16"/>
        <v>0</v>
      </c>
      <c r="K106" s="10">
        <f>(1*E106)</f>
        <v>0</v>
      </c>
    </row>
    <row r="107" spans="2:11" ht="12.75">
      <c r="B107" s="17" t="s">
        <v>8</v>
      </c>
      <c r="C107" s="59">
        <v>2</v>
      </c>
      <c r="D107" s="59"/>
      <c r="E107" s="1"/>
      <c r="F107" s="28">
        <f t="shared" si="17"/>
        <v>0</v>
      </c>
      <c r="G107" s="29">
        <f t="shared" si="18"/>
        <v>0</v>
      </c>
      <c r="H107" s="30">
        <f t="shared" si="16"/>
        <v>0</v>
      </c>
      <c r="K107" s="10">
        <f>(1*E107)</f>
        <v>0</v>
      </c>
    </row>
    <row r="108" spans="2:11" ht="12.75">
      <c r="B108" s="17" t="s">
        <v>12</v>
      </c>
      <c r="C108" s="59">
        <v>1.5</v>
      </c>
      <c r="D108" s="59"/>
      <c r="E108" s="1"/>
      <c r="F108" s="28">
        <f t="shared" si="17"/>
        <v>0</v>
      </c>
      <c r="G108" s="29">
        <f t="shared" si="18"/>
        <v>0</v>
      </c>
      <c r="H108" s="30">
        <f t="shared" si="16"/>
        <v>0</v>
      </c>
      <c r="K108" s="10">
        <f>(1*E108)</f>
        <v>0</v>
      </c>
    </row>
    <row r="109" spans="8:11" ht="13.5" thickBot="1">
      <c r="H109" s="10"/>
      <c r="K109" s="10">
        <f>C109*E109</f>
        <v>0</v>
      </c>
    </row>
    <row r="110" spans="2:11" ht="18.75" thickBot="1">
      <c r="B110" s="47" t="s">
        <v>82</v>
      </c>
      <c r="C110" s="48"/>
      <c r="D110" s="48"/>
      <c r="E110" s="48"/>
      <c r="F110" s="49">
        <f>SUM(F23:F108)</f>
        <v>0</v>
      </c>
      <c r="G110" s="74">
        <f>SUM(G23:G108)</f>
        <v>0</v>
      </c>
      <c r="H110" s="75"/>
      <c r="K110" s="10">
        <f>C110*E110</f>
        <v>0</v>
      </c>
    </row>
    <row r="111" spans="2:11" ht="18.75" thickBot="1">
      <c r="B111" s="47" t="s">
        <v>86</v>
      </c>
      <c r="C111" s="48"/>
      <c r="D111" s="48"/>
      <c r="E111" s="48"/>
      <c r="F111" s="50"/>
      <c r="G111" s="50"/>
      <c r="H111" s="51">
        <f>SUM(K23:K98)</f>
        <v>0</v>
      </c>
      <c r="K111" s="10">
        <f>C111*E111</f>
        <v>0</v>
      </c>
    </row>
    <row r="112" ht="18">
      <c r="B112" s="52"/>
    </row>
    <row r="114" ht="30">
      <c r="B114" s="14" t="s">
        <v>83</v>
      </c>
    </row>
    <row r="115" ht="13.5" thickBot="1"/>
    <row r="116" spans="2:8" ht="12.75">
      <c r="B116" s="60" t="s">
        <v>84</v>
      </c>
      <c r="C116" s="61"/>
      <c r="D116" s="61"/>
      <c r="E116" s="61"/>
      <c r="F116" s="61"/>
      <c r="G116" s="61"/>
      <c r="H116" s="62"/>
    </row>
    <row r="117" spans="2:8" ht="12.75">
      <c r="B117" s="76"/>
      <c r="C117" s="77"/>
      <c r="D117" s="77"/>
      <c r="E117" s="77"/>
      <c r="F117" s="77"/>
      <c r="G117" s="77"/>
      <c r="H117" s="78"/>
    </row>
    <row r="118" spans="2:8" ht="12.75">
      <c r="B118" s="76"/>
      <c r="C118" s="77"/>
      <c r="D118" s="77"/>
      <c r="E118" s="77"/>
      <c r="F118" s="77"/>
      <c r="G118" s="77"/>
      <c r="H118" s="78"/>
    </row>
    <row r="119" spans="2:8" ht="13.5" thickBot="1">
      <c r="B119" s="79"/>
      <c r="C119" s="80"/>
      <c r="D119" s="80"/>
      <c r="E119" s="80"/>
      <c r="F119" s="80"/>
      <c r="G119" s="80"/>
      <c r="H119" s="81"/>
    </row>
    <row r="120" spans="2:8" ht="12.75">
      <c r="B120" s="60" t="s">
        <v>85</v>
      </c>
      <c r="C120" s="61"/>
      <c r="D120" s="61"/>
      <c r="E120" s="61"/>
      <c r="F120" s="61"/>
      <c r="G120" s="61"/>
      <c r="H120" s="62"/>
    </row>
    <row r="121" spans="2:8" ht="12.75">
      <c r="B121" s="63"/>
      <c r="C121" s="64"/>
      <c r="D121" s="64"/>
      <c r="E121" s="64"/>
      <c r="F121" s="64"/>
      <c r="G121" s="64"/>
      <c r="H121" s="65"/>
    </row>
    <row r="122" spans="2:8" ht="12.75">
      <c r="B122" s="63"/>
      <c r="C122" s="64"/>
      <c r="D122" s="64"/>
      <c r="E122" s="64"/>
      <c r="F122" s="64"/>
      <c r="G122" s="64"/>
      <c r="H122" s="65"/>
    </row>
    <row r="123" spans="2:8" ht="13.5" thickBot="1">
      <c r="B123" s="66"/>
      <c r="C123" s="67"/>
      <c r="D123" s="67"/>
      <c r="E123" s="67"/>
      <c r="F123" s="67"/>
      <c r="G123" s="67"/>
      <c r="H123" s="68"/>
    </row>
    <row r="124" spans="2:8" ht="14.25" customHeight="1">
      <c r="B124" s="69" t="s">
        <v>87</v>
      </c>
      <c r="C124" s="70"/>
      <c r="D124" s="70"/>
      <c r="E124" s="70"/>
      <c r="F124" s="70"/>
      <c r="G124" s="70"/>
      <c r="H124" s="71"/>
    </row>
    <row r="125" spans="2:8" ht="12.75">
      <c r="B125" s="63"/>
      <c r="C125" s="64"/>
      <c r="D125" s="64"/>
      <c r="E125" s="64"/>
      <c r="F125" s="64"/>
      <c r="G125" s="64"/>
      <c r="H125" s="72"/>
    </row>
    <row r="126" spans="2:8" ht="12.75">
      <c r="B126" s="63"/>
      <c r="C126" s="64"/>
      <c r="D126" s="64"/>
      <c r="E126" s="64"/>
      <c r="F126" s="64"/>
      <c r="G126" s="64"/>
      <c r="H126" s="72"/>
    </row>
    <row r="127" spans="2:8" ht="12.75">
      <c r="B127" s="63"/>
      <c r="C127" s="64"/>
      <c r="D127" s="64"/>
      <c r="E127" s="64"/>
      <c r="F127" s="64"/>
      <c r="G127" s="64"/>
      <c r="H127" s="72"/>
    </row>
    <row r="128" spans="2:8" ht="13.5" thickBot="1">
      <c r="B128" s="66"/>
      <c r="C128" s="67"/>
      <c r="D128" s="67"/>
      <c r="E128" s="67"/>
      <c r="F128" s="67"/>
      <c r="G128" s="67"/>
      <c r="H128" s="73"/>
    </row>
    <row r="135" spans="2:8" ht="60">
      <c r="B135" s="15" t="s">
        <v>88</v>
      </c>
      <c r="C135" s="12"/>
      <c r="D135" s="12"/>
      <c r="E135" s="15"/>
      <c r="F135" s="12"/>
      <c r="G135" s="12"/>
      <c r="H135" s="12"/>
    </row>
    <row r="137" ht="12.75">
      <c r="B137" s="16" t="s">
        <v>89</v>
      </c>
    </row>
    <row r="138" ht="12.75">
      <c r="B138" s="16" t="s">
        <v>90</v>
      </c>
    </row>
  </sheetData>
  <sheetProtection/>
  <mergeCells count="20">
    <mergeCell ref="B120:H123"/>
    <mergeCell ref="B124:H128"/>
    <mergeCell ref="C105:D105"/>
    <mergeCell ref="C106:D106"/>
    <mergeCell ref="C107:D107"/>
    <mergeCell ref="C108:D108"/>
    <mergeCell ref="G110:H110"/>
    <mergeCell ref="B116:H119"/>
    <mergeCell ref="F19:H19"/>
    <mergeCell ref="C100:D100"/>
    <mergeCell ref="C101:D101"/>
    <mergeCell ref="C102:D102"/>
    <mergeCell ref="C103:D103"/>
    <mergeCell ref="C104:D104"/>
    <mergeCell ref="C12:H12"/>
    <mergeCell ref="C13:H13"/>
    <mergeCell ref="C14:H14"/>
    <mergeCell ref="C15:H15"/>
    <mergeCell ref="C16:H16"/>
    <mergeCell ref="D18:H18"/>
  </mergeCells>
  <conditionalFormatting sqref="C67:E99 H84 H77 H66 C100:G108 C21:E65 H21 H44 F21:G9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ovidiu</cp:lastModifiedBy>
  <cp:lastPrinted>2009-07-23T10:40:50Z</cp:lastPrinted>
  <dcterms:created xsi:type="dcterms:W3CDTF">2008-07-07T14:30:39Z</dcterms:created>
  <dcterms:modified xsi:type="dcterms:W3CDTF">2016-05-27T09:35:27Z</dcterms:modified>
  <cp:category/>
  <cp:version/>
  <cp:contentType/>
  <cp:contentStatus/>
</cp:coreProperties>
</file>